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юджет" sheetId="1" r:id="rId1"/>
    <sheet name="Внебюджет" sheetId="2" r:id="rId2"/>
    <sheet name="Целевая субсидия" sheetId="3" r:id="rId3"/>
  </sheets>
  <calcPr calcId="125725"/>
</workbook>
</file>

<file path=xl/calcChain.xml><?xml version="1.0" encoding="utf-8"?>
<calcChain xmlns="http://schemas.openxmlformats.org/spreadsheetml/2006/main">
  <c r="N6" i="1"/>
  <c r="J6"/>
  <c r="E7" i="2" l="1"/>
  <c r="E6"/>
  <c r="E5"/>
  <c r="E4"/>
  <c r="E3"/>
  <c r="D8"/>
  <c r="C8"/>
  <c r="C18" i="1"/>
  <c r="K18"/>
  <c r="G18"/>
  <c r="E18"/>
  <c r="N17"/>
  <c r="N16"/>
  <c r="N15"/>
  <c r="N14"/>
  <c r="N13"/>
  <c r="N12"/>
  <c r="N11"/>
  <c r="N10"/>
  <c r="N9"/>
  <c r="J17"/>
  <c r="J16"/>
  <c r="J15"/>
  <c r="J14"/>
  <c r="J13"/>
  <c r="J12"/>
  <c r="J11"/>
  <c r="J10"/>
  <c r="J9"/>
  <c r="F17"/>
  <c r="F16"/>
  <c r="F15"/>
  <c r="F14"/>
  <c r="F13"/>
  <c r="F12"/>
  <c r="F11"/>
  <c r="F10"/>
  <c r="F9"/>
  <c r="F18" l="1"/>
  <c r="N18"/>
  <c r="E8" i="2"/>
  <c r="J18" i="1"/>
</calcChain>
</file>

<file path=xl/sharedStrings.xml><?xml version="1.0" encoding="utf-8"?>
<sst xmlns="http://schemas.openxmlformats.org/spreadsheetml/2006/main" count="95" uniqueCount="54">
  <si>
    <t>Государственное бюджетное учреждение города Москвы спортивно-технический центр "Икар"</t>
  </si>
  <si>
    <t>Доходы</t>
  </si>
  <si>
    <t>Утверждено по плану ФХД</t>
  </si>
  <si>
    <t>В том числе по 11 02</t>
  </si>
  <si>
    <t>В том числе по 07 07</t>
  </si>
  <si>
    <t>КОСГУ</t>
  </si>
  <si>
    <t>По плану ФХД</t>
  </si>
  <si>
    <t>%</t>
  </si>
  <si>
    <t>Итого</t>
  </si>
  <si>
    <t xml:space="preserve">Наименование </t>
  </si>
  <si>
    <t>Заработная плата</t>
  </si>
  <si>
    <t>Налоги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</si>
  <si>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</si>
  <si>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</si>
  <si>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</si>
  <si>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</si>
  <si>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Прочие расходы</t>
  </si>
  <si>
    <t>Увел. стоим. осн. ср-тв</t>
  </si>
  <si>
    <t>Увел. стоим. мат. ср-тв</t>
  </si>
  <si>
    <t>Утверждено по плану ФХД 200,00 тыс. руб.</t>
  </si>
  <si>
    <t>Остаток на начало года 23,3 тыс.руб.</t>
  </si>
  <si>
    <t xml:space="preserve">Директор ГБУ СТЦ "Икар"   </t>
  </si>
  <si>
    <t>Миронов Д.Р.</t>
  </si>
  <si>
    <t>Главный бухгалтер</t>
  </si>
  <si>
    <t>Копылова Н.А.</t>
  </si>
  <si>
    <t>Остаток на начало года</t>
  </si>
  <si>
    <t>801,3 руб.</t>
  </si>
  <si>
    <t xml:space="preserve">Утверждено субсидии по плану ФХД: </t>
  </si>
  <si>
    <t>В том числе по 0707</t>
  </si>
  <si>
    <t>по 1102</t>
  </si>
  <si>
    <t>Поступило 192,7 тыс. руб.</t>
  </si>
  <si>
    <t>Исполнено 215,8 тыс.руб.</t>
  </si>
  <si>
    <t>Остаток на 31.12.2013г. 137,9 руб.</t>
  </si>
  <si>
    <t>Поступило субсидии на 31.12.2013 г.</t>
  </si>
  <si>
    <t>Поступило на 31.12.2013г.</t>
  </si>
  <si>
    <t xml:space="preserve">Расходы на 31.12.2013 года. </t>
  </si>
  <si>
    <t>Всего на 31.12.2013</t>
  </si>
  <si>
    <t>Исполнено на 31.12.2013 г.</t>
  </si>
  <si>
    <t>996,2 руб.</t>
  </si>
  <si>
    <t>Расходы на 31.12.2013г.</t>
  </si>
  <si>
    <t>Поступило на 31.12.2013 года 90,3 тыс.руб.</t>
  </si>
  <si>
    <t>Остаток на 31.12.2013 года 0,0 тыс.руб.</t>
  </si>
  <si>
    <t>Выплаты на 31.12.2013 года 90,3 тыс.руб.</t>
  </si>
  <si>
    <t>Пришло</t>
  </si>
  <si>
    <t>Остаток</t>
  </si>
  <si>
    <t>Расходы</t>
  </si>
  <si>
    <t>по 0707</t>
  </si>
  <si>
    <t>Наименование</t>
  </si>
  <si>
    <t>Сумма</t>
  </si>
  <si>
    <t>Остаток на 31.12.2013 г.</t>
  </si>
  <si>
    <t>7 518,3 тыс. руб.</t>
  </si>
  <si>
    <t>5 529,7 тыс.руб.</t>
  </si>
  <si>
    <t>1 988,6 тыс.руб.</t>
  </si>
  <si>
    <t>7 518,1 тыс.руб.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</si>
</sst>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0" fontId="0" fillId="0" borderId="1" xfId="0" applyNumberFormat="1" applyBorder="1" applyAlignment="1">
      <alignment horizontal="right" wrapText="1"/>
    </xf>
    <xf numFmtId="10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4" fontId="0" fillId="0" borderId="1" xfId="0" applyNumberFormat="1" applyBorder="1"/>
    <xf numFmtId="0" fontId="0" fillId="0" borderId="1" xfId="0" applyFill="1" applyBorder="1" applyAlignment="1">
      <alignment horizontal="right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showWhiteSpace="0" view="pageLayout" topLeftCell="C1" zoomScaleNormal="100" workbookViewId="0">
      <selection activeCell="E10" sqref="E10"/>
    </sheetView>
  </sheetViews>
  <sheetFormatPr defaultRowHeight="15"/>
  <cols>
    <col min="1" max="1" width="20.140625" customWidth="1"/>
    <col min="2" max="2" width="6.5703125" customWidth="1"/>
    <col min="4" max="4" width="4.85546875" customWidth="1"/>
    <col min="5" max="5" width="18.140625" customWidth="1"/>
    <col min="6" max="6" width="8.140625" customWidth="1"/>
    <col min="9" max="9" width="1.7109375" customWidth="1"/>
    <col min="13" max="13" width="6.42578125" customWidth="1"/>
    <col min="18" max="18" width="21.5703125" customWidth="1"/>
    <col min="19" max="19" width="15.42578125" customWidth="1"/>
  </cols>
  <sheetData>
    <row r="1" spans="1:21" ht="15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1" t="s">
        <v>47</v>
      </c>
      <c r="Q1" s="41"/>
      <c r="R1" s="41"/>
      <c r="S1" s="3" t="s">
        <v>48</v>
      </c>
      <c r="T1" s="3" t="s">
        <v>46</v>
      </c>
      <c r="U1" s="3" t="s">
        <v>29</v>
      </c>
    </row>
    <row r="2" spans="1:2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39" t="s">
        <v>25</v>
      </c>
      <c r="Q2" s="39"/>
      <c r="R2" s="39"/>
      <c r="S2" s="34" t="s">
        <v>26</v>
      </c>
      <c r="T2" s="35">
        <v>718.84</v>
      </c>
      <c r="U2" s="35">
        <v>82.46</v>
      </c>
    </row>
    <row r="3" spans="1:21">
      <c r="A3" s="41" t="s">
        <v>2</v>
      </c>
      <c r="B3" s="41"/>
      <c r="C3" s="41"/>
      <c r="D3" s="41"/>
      <c r="E3" s="41"/>
      <c r="F3" s="16" t="s">
        <v>7</v>
      </c>
      <c r="G3" s="41" t="s">
        <v>4</v>
      </c>
      <c r="H3" s="41"/>
      <c r="I3" s="41"/>
      <c r="J3" s="16" t="s">
        <v>7</v>
      </c>
      <c r="K3" s="41" t="s">
        <v>3</v>
      </c>
      <c r="L3" s="41"/>
      <c r="M3" s="41"/>
      <c r="N3" s="16" t="s">
        <v>7</v>
      </c>
      <c r="P3" s="39" t="s">
        <v>27</v>
      </c>
      <c r="Q3" s="39"/>
      <c r="R3" s="39"/>
      <c r="S3" s="34" t="s">
        <v>50</v>
      </c>
      <c r="T3" s="36"/>
      <c r="U3" s="36"/>
    </row>
    <row r="4" spans="1:21">
      <c r="A4" s="42">
        <v>7518333</v>
      </c>
      <c r="B4" s="42"/>
      <c r="C4" s="42"/>
      <c r="D4" s="42"/>
      <c r="E4" s="42"/>
      <c r="F4" s="1">
        <v>100</v>
      </c>
      <c r="G4" s="42">
        <v>5529700</v>
      </c>
      <c r="H4" s="42"/>
      <c r="I4" s="42"/>
      <c r="J4" s="16">
        <v>73.75</v>
      </c>
      <c r="K4" s="42">
        <v>1988633</v>
      </c>
      <c r="L4" s="42"/>
      <c r="M4" s="42"/>
      <c r="N4" s="16">
        <v>26.25</v>
      </c>
      <c r="P4" s="39" t="s">
        <v>28</v>
      </c>
      <c r="Q4" s="39"/>
      <c r="R4" s="39"/>
      <c r="S4" s="34" t="s">
        <v>51</v>
      </c>
      <c r="T4" s="7"/>
      <c r="U4" s="7"/>
    </row>
    <row r="5" spans="1:21">
      <c r="A5" s="42" t="s">
        <v>34</v>
      </c>
      <c r="B5" s="42"/>
      <c r="C5" s="42"/>
      <c r="D5" s="42"/>
      <c r="E5" s="42"/>
      <c r="F5" s="1" t="s">
        <v>7</v>
      </c>
      <c r="G5" s="41" t="s">
        <v>4</v>
      </c>
      <c r="H5" s="41"/>
      <c r="I5" s="41"/>
      <c r="J5" s="16" t="s">
        <v>7</v>
      </c>
      <c r="K5" s="41" t="s">
        <v>3</v>
      </c>
      <c r="L5" s="41"/>
      <c r="M5" s="41"/>
      <c r="N5" s="16" t="s">
        <v>7</v>
      </c>
      <c r="P5" s="39" t="s">
        <v>29</v>
      </c>
      <c r="Q5" s="39"/>
      <c r="R5" s="39"/>
      <c r="S5" s="34" t="s">
        <v>52</v>
      </c>
      <c r="T5" s="7"/>
      <c r="U5" s="7"/>
    </row>
    <row r="6" spans="1:21">
      <c r="A6" s="42">
        <v>7518333</v>
      </c>
      <c r="B6" s="42"/>
      <c r="C6" s="42"/>
      <c r="D6" s="42"/>
      <c r="E6" s="42"/>
      <c r="F6" s="1">
        <v>100</v>
      </c>
      <c r="G6" s="42">
        <v>5529700</v>
      </c>
      <c r="H6" s="42"/>
      <c r="I6" s="42"/>
      <c r="J6" s="16">
        <f>J4</f>
        <v>73.75</v>
      </c>
      <c r="K6" s="42">
        <v>1988633</v>
      </c>
      <c r="L6" s="42"/>
      <c r="M6" s="42"/>
      <c r="N6" s="16">
        <f>N4</f>
        <v>26.25</v>
      </c>
      <c r="P6" s="39" t="s">
        <v>33</v>
      </c>
      <c r="Q6" s="39"/>
      <c r="R6" s="39"/>
      <c r="S6" s="34" t="s">
        <v>50</v>
      </c>
      <c r="T6" s="7"/>
      <c r="U6" s="7"/>
    </row>
    <row r="7" spans="1:21">
      <c r="A7" s="3"/>
      <c r="B7" s="44" t="s">
        <v>35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9" t="s">
        <v>28</v>
      </c>
      <c r="Q7" s="39"/>
      <c r="R7" s="39"/>
      <c r="S7" s="34" t="s">
        <v>51</v>
      </c>
      <c r="T7" s="7"/>
      <c r="U7" s="7"/>
    </row>
    <row r="8" spans="1:21">
      <c r="A8" s="3" t="s">
        <v>9</v>
      </c>
      <c r="B8" s="15" t="s">
        <v>5</v>
      </c>
      <c r="C8" s="44" t="s">
        <v>6</v>
      </c>
      <c r="D8" s="44"/>
      <c r="E8" s="29" t="s">
        <v>36</v>
      </c>
      <c r="F8" s="15" t="s">
        <v>7</v>
      </c>
      <c r="G8" s="44" t="s">
        <v>4</v>
      </c>
      <c r="H8" s="44"/>
      <c r="I8" s="44"/>
      <c r="J8" s="15" t="s">
        <v>7</v>
      </c>
      <c r="K8" s="44" t="s">
        <v>3</v>
      </c>
      <c r="L8" s="44"/>
      <c r="M8" s="44"/>
      <c r="N8" s="16" t="s">
        <v>7</v>
      </c>
      <c r="P8" s="39" t="s">
        <v>29</v>
      </c>
      <c r="Q8" s="39"/>
      <c r="R8" s="39"/>
      <c r="S8" s="34" t="s">
        <v>52</v>
      </c>
      <c r="T8" s="7"/>
      <c r="U8" s="7"/>
    </row>
    <row r="9" spans="1:21">
      <c r="A9" s="3" t="s">
        <v>10</v>
      </c>
      <c r="B9" s="4">
        <v>211</v>
      </c>
      <c r="C9" s="42">
        <v>4543455</v>
      </c>
      <c r="D9" s="42"/>
      <c r="E9" s="8">
        <v>4543388.3499999996</v>
      </c>
      <c r="F9" s="18">
        <f t="shared" ref="F9:F18" si="0">E9/C9</f>
        <v>0.99998533054690752</v>
      </c>
      <c r="G9" s="42">
        <v>3209109.35</v>
      </c>
      <c r="H9" s="42"/>
      <c r="I9" s="42"/>
      <c r="J9" s="17">
        <f t="shared" ref="J9:J18" si="1">G9/C9</f>
        <v>0.70631476486506417</v>
      </c>
      <c r="K9" s="42">
        <v>1334279</v>
      </c>
      <c r="L9" s="42"/>
      <c r="M9" s="42"/>
      <c r="N9" s="17">
        <f t="shared" ref="N9:N18" si="2">K9/C9</f>
        <v>0.29367056568184347</v>
      </c>
      <c r="P9" s="39" t="s">
        <v>37</v>
      </c>
      <c r="Q9" s="39"/>
      <c r="R9" s="39"/>
      <c r="S9" s="34" t="s">
        <v>53</v>
      </c>
      <c r="T9" s="7"/>
      <c r="U9" s="7"/>
    </row>
    <row r="10" spans="1:21">
      <c r="A10" s="3" t="s">
        <v>11</v>
      </c>
      <c r="B10" s="4">
        <v>213</v>
      </c>
      <c r="C10" s="42">
        <v>1356223.41</v>
      </c>
      <c r="D10" s="42"/>
      <c r="E10" s="8">
        <v>1355497.98</v>
      </c>
      <c r="F10" s="18">
        <f t="shared" si="0"/>
        <v>0.9994651102505302</v>
      </c>
      <c r="G10" s="42">
        <v>969059.78</v>
      </c>
      <c r="H10" s="42"/>
      <c r="I10" s="42"/>
      <c r="J10" s="17">
        <f t="shared" si="1"/>
        <v>0.71452813220500311</v>
      </c>
      <c r="K10" s="42">
        <v>386438.2</v>
      </c>
      <c r="L10" s="42"/>
      <c r="M10" s="42"/>
      <c r="N10" s="17">
        <f t="shared" si="2"/>
        <v>0.2849369780455272</v>
      </c>
      <c r="P10" s="39" t="s">
        <v>49</v>
      </c>
      <c r="Q10" s="39"/>
      <c r="R10" s="39"/>
      <c r="S10" s="34" t="s">
        <v>38</v>
      </c>
      <c r="T10" s="7">
        <v>374.01</v>
      </c>
      <c r="U10" s="7">
        <v>622.23</v>
      </c>
    </row>
    <row r="11" spans="1:21">
      <c r="A11" s="3" t="s">
        <v>12</v>
      </c>
      <c r="B11" s="4">
        <v>221</v>
      </c>
      <c r="C11" s="42">
        <v>16900</v>
      </c>
      <c r="D11" s="42"/>
      <c r="E11" s="8">
        <v>16883.400000000001</v>
      </c>
      <c r="F11" s="18">
        <f t="shared" si="0"/>
        <v>0.99901775147929006</v>
      </c>
      <c r="G11" s="42">
        <v>16883.400000000001</v>
      </c>
      <c r="H11" s="42"/>
      <c r="I11" s="42"/>
      <c r="J11" s="17">
        <f t="shared" si="1"/>
        <v>0.99901775147929006</v>
      </c>
      <c r="K11" s="42">
        <v>0</v>
      </c>
      <c r="L11" s="42"/>
      <c r="M11" s="42"/>
      <c r="N11" s="17">
        <f t="shared" si="2"/>
        <v>0</v>
      </c>
    </row>
    <row r="12" spans="1:21">
      <c r="A12" s="3" t="s">
        <v>13</v>
      </c>
      <c r="B12" s="4">
        <v>222</v>
      </c>
      <c r="C12" s="42">
        <v>31000</v>
      </c>
      <c r="D12" s="42"/>
      <c r="E12" s="8">
        <v>31000</v>
      </c>
      <c r="F12" s="18">
        <f t="shared" si="0"/>
        <v>1</v>
      </c>
      <c r="G12" s="42">
        <v>0</v>
      </c>
      <c r="H12" s="42"/>
      <c r="I12" s="42"/>
      <c r="J12" s="17">
        <f t="shared" si="1"/>
        <v>0</v>
      </c>
      <c r="K12" s="42">
        <v>31000</v>
      </c>
      <c r="L12" s="42"/>
      <c r="M12" s="42"/>
      <c r="N12" s="17">
        <f t="shared" si="2"/>
        <v>1</v>
      </c>
    </row>
    <row r="13" spans="1:21" ht="45">
      <c r="A13" s="11" t="s">
        <v>14</v>
      </c>
      <c r="B13" s="4">
        <v>225</v>
      </c>
      <c r="C13" s="42">
        <v>67400</v>
      </c>
      <c r="D13" s="42"/>
      <c r="E13" s="8">
        <v>67390</v>
      </c>
      <c r="F13" s="18">
        <f t="shared" si="0"/>
        <v>0.99985163204747773</v>
      </c>
      <c r="G13" s="42">
        <v>67390</v>
      </c>
      <c r="H13" s="42"/>
      <c r="I13" s="42"/>
      <c r="J13" s="17">
        <f t="shared" si="1"/>
        <v>0.99985163204747773</v>
      </c>
      <c r="K13" s="42">
        <v>0</v>
      </c>
      <c r="L13" s="42"/>
      <c r="M13" s="42"/>
      <c r="N13" s="17">
        <f t="shared" si="2"/>
        <v>0</v>
      </c>
    </row>
    <row r="14" spans="1:21">
      <c r="A14" s="3" t="s">
        <v>15</v>
      </c>
      <c r="B14" s="4">
        <v>226</v>
      </c>
      <c r="C14" s="42">
        <v>583300</v>
      </c>
      <c r="D14" s="42"/>
      <c r="E14" s="8">
        <v>583263.66</v>
      </c>
      <c r="F14" s="18">
        <f t="shared" si="0"/>
        <v>0.99993769929710274</v>
      </c>
      <c r="G14" s="42">
        <v>488223.66</v>
      </c>
      <c r="H14" s="42"/>
      <c r="I14" s="42"/>
      <c r="J14" s="17">
        <f t="shared" si="1"/>
        <v>0.83700267443853926</v>
      </c>
      <c r="K14" s="42">
        <v>95040</v>
      </c>
      <c r="L14" s="42"/>
      <c r="M14" s="42"/>
      <c r="N14" s="17">
        <f t="shared" si="2"/>
        <v>0.16293502485856334</v>
      </c>
      <c r="P14" s="37" t="s">
        <v>21</v>
      </c>
      <c r="Q14" s="37"/>
      <c r="R14" s="37"/>
      <c r="T14" s="38" t="s">
        <v>22</v>
      </c>
      <c r="U14" s="38"/>
    </row>
    <row r="15" spans="1:21">
      <c r="A15" s="3" t="s">
        <v>16</v>
      </c>
      <c r="B15" s="4">
        <v>290</v>
      </c>
      <c r="C15" s="42">
        <v>171100</v>
      </c>
      <c r="D15" s="42"/>
      <c r="E15" s="8">
        <v>171096.13</v>
      </c>
      <c r="F15" s="18">
        <f t="shared" si="0"/>
        <v>0.99997738164815897</v>
      </c>
      <c r="G15" s="42">
        <v>150196.13</v>
      </c>
      <c r="H15" s="42"/>
      <c r="I15" s="42"/>
      <c r="J15" s="17">
        <f t="shared" si="1"/>
        <v>0.87782659263588547</v>
      </c>
      <c r="K15" s="42">
        <v>20900</v>
      </c>
      <c r="L15" s="42"/>
      <c r="M15" s="42"/>
      <c r="N15" s="17">
        <f t="shared" si="2"/>
        <v>0.12215078901227353</v>
      </c>
      <c r="P15" s="28"/>
      <c r="Q15" s="28"/>
      <c r="R15" s="28"/>
    </row>
    <row r="16" spans="1:21" ht="30">
      <c r="A16" s="11" t="s">
        <v>17</v>
      </c>
      <c r="B16" s="4">
        <v>310</v>
      </c>
      <c r="C16" s="42">
        <v>396333</v>
      </c>
      <c r="D16" s="42"/>
      <c r="E16" s="8">
        <v>396247.88</v>
      </c>
      <c r="F16" s="18">
        <f t="shared" si="0"/>
        <v>0.99978523110616579</v>
      </c>
      <c r="G16" s="42">
        <v>318614.88</v>
      </c>
      <c r="H16" s="42"/>
      <c r="I16" s="42"/>
      <c r="J16" s="17">
        <f t="shared" si="1"/>
        <v>0.80390701758369854</v>
      </c>
      <c r="K16" s="42">
        <v>77633</v>
      </c>
      <c r="L16" s="42"/>
      <c r="M16" s="42"/>
      <c r="N16" s="17">
        <f t="shared" si="2"/>
        <v>0.19587821352246723</v>
      </c>
      <c r="P16" s="28"/>
      <c r="Q16" s="28"/>
      <c r="R16" s="28"/>
    </row>
    <row r="17" spans="1:21">
      <c r="A17" s="3" t="s">
        <v>18</v>
      </c>
      <c r="B17" s="4">
        <v>340</v>
      </c>
      <c r="C17" s="42">
        <v>353422.89</v>
      </c>
      <c r="D17" s="42"/>
      <c r="E17" s="5">
        <v>353370.66</v>
      </c>
      <c r="F17" s="18">
        <f t="shared" si="0"/>
        <v>0.99985221670277202</v>
      </c>
      <c r="G17" s="42">
        <v>310567.63</v>
      </c>
      <c r="H17" s="42"/>
      <c r="I17" s="42"/>
      <c r="J17" s="17">
        <f t="shared" si="1"/>
        <v>0.87874226256256349</v>
      </c>
      <c r="K17" s="42">
        <v>42803.03</v>
      </c>
      <c r="L17" s="42"/>
      <c r="M17" s="42"/>
      <c r="N17" s="17">
        <f t="shared" si="2"/>
        <v>0.12110995414020863</v>
      </c>
      <c r="P17" s="37" t="s">
        <v>23</v>
      </c>
      <c r="Q17" s="37"/>
      <c r="R17" s="37"/>
      <c r="T17" s="38" t="s">
        <v>24</v>
      </c>
      <c r="U17" s="38"/>
    </row>
    <row r="18" spans="1:21">
      <c r="A18" s="3" t="s">
        <v>8</v>
      </c>
      <c r="B18" s="3"/>
      <c r="C18" s="42">
        <f>C9+C10+C11+C12+C13+C14+C15+C16+C17</f>
        <v>7519134.2999999998</v>
      </c>
      <c r="D18" s="42"/>
      <c r="E18" s="5">
        <f>E9+E10+E11+E12+E13+E14+E15+E16+E17</f>
        <v>7518138.0600000005</v>
      </c>
      <c r="F18" s="18">
        <f t="shared" si="0"/>
        <v>0.9998675060239316</v>
      </c>
      <c r="G18" s="42">
        <f>G9+G10+G11+G12+G13+G14+G15+G16+G17</f>
        <v>5530044.8300000001</v>
      </c>
      <c r="H18" s="42"/>
      <c r="I18" s="42"/>
      <c r="J18" s="17">
        <f t="shared" si="1"/>
        <v>0.73546296812387035</v>
      </c>
      <c r="K18" s="42">
        <f>K9+K10+K11+K12+K13+K14+K15+K16+K17</f>
        <v>1988093.23</v>
      </c>
      <c r="L18" s="42"/>
      <c r="M18" s="42"/>
      <c r="N18" s="17">
        <f t="shared" si="2"/>
        <v>0.26440453790006119</v>
      </c>
    </row>
    <row r="19" spans="1:21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</sheetData>
  <mergeCells count="63">
    <mergeCell ref="G6:I6"/>
    <mergeCell ref="K6:M6"/>
    <mergeCell ref="A6:E6"/>
    <mergeCell ref="G5:I5"/>
    <mergeCell ref="K5:M5"/>
    <mergeCell ref="C16:D16"/>
    <mergeCell ref="B7:N7"/>
    <mergeCell ref="C8:D8"/>
    <mergeCell ref="G8:I8"/>
    <mergeCell ref="K8:M8"/>
    <mergeCell ref="C9:D9"/>
    <mergeCell ref="C10:D10"/>
    <mergeCell ref="K9:M9"/>
    <mergeCell ref="K10:M10"/>
    <mergeCell ref="G9:I9"/>
    <mergeCell ref="G10:I10"/>
    <mergeCell ref="G11:I11"/>
    <mergeCell ref="G12:I12"/>
    <mergeCell ref="G13:I13"/>
    <mergeCell ref="B19:N19"/>
    <mergeCell ref="K11:M11"/>
    <mergeCell ref="K12:M12"/>
    <mergeCell ref="K13:M13"/>
    <mergeCell ref="K14:M14"/>
    <mergeCell ref="K15:M15"/>
    <mergeCell ref="K16:M16"/>
    <mergeCell ref="C17:D17"/>
    <mergeCell ref="G14:I14"/>
    <mergeCell ref="G15:I15"/>
    <mergeCell ref="G16:I16"/>
    <mergeCell ref="C11:D11"/>
    <mergeCell ref="C12:D12"/>
    <mergeCell ref="C13:D13"/>
    <mergeCell ref="C14:D14"/>
    <mergeCell ref="C15:D15"/>
    <mergeCell ref="C18:D18"/>
    <mergeCell ref="G17:I17"/>
    <mergeCell ref="G18:I18"/>
    <mergeCell ref="K17:M17"/>
    <mergeCell ref="K18:M18"/>
    <mergeCell ref="P2:R2"/>
    <mergeCell ref="P3:R3"/>
    <mergeCell ref="P4:R4"/>
    <mergeCell ref="P5:R5"/>
    <mergeCell ref="A1:N1"/>
    <mergeCell ref="A2:N2"/>
    <mergeCell ref="A3:E3"/>
    <mergeCell ref="A4:E4"/>
    <mergeCell ref="A5:E5"/>
    <mergeCell ref="G4:I4"/>
    <mergeCell ref="K4:M4"/>
    <mergeCell ref="G3:I3"/>
    <mergeCell ref="K3:M3"/>
    <mergeCell ref="P1:R1"/>
    <mergeCell ref="P14:R14"/>
    <mergeCell ref="T14:U14"/>
    <mergeCell ref="P17:R17"/>
    <mergeCell ref="T17:U17"/>
    <mergeCell ref="P6:R6"/>
    <mergeCell ref="P7:R7"/>
    <mergeCell ref="P8:R8"/>
    <mergeCell ref="P9:R9"/>
    <mergeCell ref="P10:R10"/>
  </mergeCells>
  <pageMargins left="0.7" right="0.7" top="0.27083333333333331" bottom="0.43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H11" sqref="H11"/>
    </sheetView>
  </sheetViews>
  <sheetFormatPr defaultRowHeight="15"/>
  <cols>
    <col min="1" max="1" width="21.7109375" customWidth="1"/>
    <col min="2" max="2" width="11.140625" customWidth="1"/>
    <col min="3" max="3" width="16.42578125" customWidth="1"/>
    <col min="4" max="4" width="25.42578125" customWidth="1"/>
    <col min="5" max="5" width="8.28515625" customWidth="1"/>
  </cols>
  <sheetData>
    <row r="1" spans="1:5" ht="34.5" customHeight="1">
      <c r="A1" s="46" t="s">
        <v>0</v>
      </c>
      <c r="B1" s="47"/>
      <c r="C1" s="47"/>
      <c r="D1" s="47"/>
      <c r="E1" s="48"/>
    </row>
    <row r="2" spans="1:5">
      <c r="A2" s="3" t="s">
        <v>9</v>
      </c>
      <c r="B2" s="3" t="s">
        <v>5</v>
      </c>
      <c r="C2" s="3" t="s">
        <v>6</v>
      </c>
      <c r="D2" s="3" t="s">
        <v>39</v>
      </c>
      <c r="E2" s="6" t="s">
        <v>7</v>
      </c>
    </row>
    <row r="3" spans="1:5" ht="45">
      <c r="A3" s="11" t="s">
        <v>14</v>
      </c>
      <c r="B3" s="3">
        <v>225</v>
      </c>
      <c r="C3" s="5">
        <v>30000</v>
      </c>
      <c r="D3" s="5">
        <v>28800</v>
      </c>
      <c r="E3" s="26">
        <f t="shared" ref="E3:E8" si="0">D3/C3</f>
        <v>0.96</v>
      </c>
    </row>
    <row r="4" spans="1:5">
      <c r="A4" s="3" t="s">
        <v>15</v>
      </c>
      <c r="B4" s="3">
        <v>226</v>
      </c>
      <c r="C4" s="5">
        <v>117000</v>
      </c>
      <c r="D4" s="9">
        <v>116690.49</v>
      </c>
      <c r="E4" s="27">
        <f t="shared" si="0"/>
        <v>0.99735461538461545</v>
      </c>
    </row>
    <row r="5" spans="1:5">
      <c r="A5" s="3" t="s">
        <v>16</v>
      </c>
      <c r="B5" s="3">
        <v>290</v>
      </c>
      <c r="C5" s="5">
        <v>8000</v>
      </c>
      <c r="D5" s="9">
        <v>2591.73</v>
      </c>
      <c r="E5" s="27">
        <f t="shared" si="0"/>
        <v>0.32396625000000001</v>
      </c>
    </row>
    <row r="6" spans="1:5">
      <c r="A6" s="2" t="s">
        <v>17</v>
      </c>
      <c r="B6" s="3">
        <v>310</v>
      </c>
      <c r="C6" s="5">
        <v>41000</v>
      </c>
      <c r="D6" s="9">
        <v>40800</v>
      </c>
      <c r="E6" s="18">
        <f t="shared" si="0"/>
        <v>0.99512195121951219</v>
      </c>
    </row>
    <row r="7" spans="1:5" ht="28.5" customHeight="1">
      <c r="A7" s="3" t="s">
        <v>18</v>
      </c>
      <c r="B7" s="7">
        <v>340</v>
      </c>
      <c r="C7" s="8">
        <v>27307.88</v>
      </c>
      <c r="D7" s="5">
        <v>27004</v>
      </c>
      <c r="E7" s="18">
        <f t="shared" si="0"/>
        <v>0.98887207648488273</v>
      </c>
    </row>
    <row r="8" spans="1:5">
      <c r="A8" s="3" t="s">
        <v>8</v>
      </c>
      <c r="B8" s="3"/>
      <c r="C8" s="8">
        <f>C3+C4+C5+C6+C7</f>
        <v>223307.88</v>
      </c>
      <c r="D8" s="10">
        <f>D3+D4+D5+D6+D7</f>
        <v>215886.22</v>
      </c>
      <c r="E8" s="18">
        <f t="shared" si="0"/>
        <v>0.9667648987577151</v>
      </c>
    </row>
    <row r="9" spans="1:5">
      <c r="A9" s="12"/>
    </row>
    <row r="10" spans="1:5">
      <c r="A10" s="13"/>
      <c r="B10" s="45" t="s">
        <v>20</v>
      </c>
      <c r="C10" s="45"/>
      <c r="D10" s="45"/>
      <c r="E10" s="45"/>
    </row>
    <row r="11" spans="1:5">
      <c r="A11" s="12"/>
      <c r="B11" s="45" t="s">
        <v>19</v>
      </c>
      <c r="C11" s="45"/>
      <c r="D11" s="45"/>
      <c r="E11" s="45"/>
    </row>
    <row r="12" spans="1:5">
      <c r="A12" s="12"/>
      <c r="B12" s="45" t="s">
        <v>30</v>
      </c>
      <c r="C12" s="45"/>
      <c r="D12" s="45"/>
      <c r="E12" s="45"/>
    </row>
    <row r="13" spans="1:5">
      <c r="B13" s="45" t="s">
        <v>31</v>
      </c>
      <c r="C13" s="45"/>
      <c r="D13" s="45"/>
      <c r="E13" s="45"/>
    </row>
    <row r="14" spans="1:5">
      <c r="B14" s="45" t="s">
        <v>32</v>
      </c>
      <c r="C14" s="45"/>
      <c r="D14" s="45"/>
      <c r="E14" s="45"/>
    </row>
    <row r="16" spans="1:5">
      <c r="A16" s="12"/>
      <c r="B16" s="12"/>
      <c r="C16" s="12"/>
      <c r="D16" s="12"/>
      <c r="E16" s="20"/>
    </row>
    <row r="17" spans="1:6">
      <c r="A17" s="21"/>
      <c r="B17" s="12"/>
      <c r="C17" s="22"/>
      <c r="D17" s="23"/>
      <c r="E17" s="24"/>
    </row>
    <row r="18" spans="1:6">
      <c r="A18" s="12"/>
      <c r="B18" s="12"/>
      <c r="C18" s="22"/>
      <c r="D18" s="25"/>
      <c r="E18" s="24"/>
    </row>
    <row r="19" spans="1:6">
      <c r="A19" s="12"/>
      <c r="B19" s="12"/>
      <c r="C19" s="22"/>
      <c r="D19" s="25"/>
      <c r="E19" s="24"/>
    </row>
    <row r="20" spans="1:6">
      <c r="A20" s="37" t="s">
        <v>21</v>
      </c>
      <c r="B20" s="37"/>
      <c r="C20" s="37"/>
      <c r="D20" s="19" t="s">
        <v>22</v>
      </c>
      <c r="E20" s="38"/>
      <c r="F20" s="38"/>
    </row>
    <row r="21" spans="1:6">
      <c r="A21" s="14"/>
      <c r="B21" s="14"/>
      <c r="C21" s="14"/>
    </row>
    <row r="22" spans="1:6">
      <c r="A22" s="14"/>
      <c r="B22" s="14"/>
      <c r="C22" s="14"/>
    </row>
    <row r="23" spans="1:6">
      <c r="A23" s="37" t="s">
        <v>23</v>
      </c>
      <c r="B23" s="37"/>
      <c r="C23" s="37"/>
      <c r="D23" s="19" t="s">
        <v>24</v>
      </c>
      <c r="E23" s="38"/>
      <c r="F23" s="38"/>
    </row>
  </sheetData>
  <mergeCells count="10">
    <mergeCell ref="A1:E1"/>
    <mergeCell ref="B10:E10"/>
    <mergeCell ref="B11:E11"/>
    <mergeCell ref="B12:E12"/>
    <mergeCell ref="B13:E13"/>
    <mergeCell ref="B14:E14"/>
    <mergeCell ref="A20:C20"/>
    <mergeCell ref="E20:F20"/>
    <mergeCell ref="A23:C23"/>
    <mergeCell ref="E23:F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K7" sqref="K7"/>
    </sheetView>
  </sheetViews>
  <sheetFormatPr defaultRowHeight="15"/>
  <cols>
    <col min="1" max="1" width="24.28515625" customWidth="1"/>
    <col min="2" max="2" width="12.140625" customWidth="1"/>
    <col min="3" max="3" width="11.7109375" customWidth="1"/>
    <col min="4" max="4" width="17.140625" customWidth="1"/>
    <col min="5" max="5" width="10.140625" customWidth="1"/>
  </cols>
  <sheetData>
    <row r="1" spans="1:10" ht="36.75" customHeight="1">
      <c r="A1" s="40" t="s">
        <v>0</v>
      </c>
      <c r="B1" s="40"/>
      <c r="C1" s="40"/>
      <c r="D1" s="40"/>
      <c r="E1" s="40"/>
      <c r="F1" s="40"/>
      <c r="G1" s="32"/>
      <c r="H1" s="32"/>
      <c r="I1" s="32"/>
      <c r="J1" s="32"/>
    </row>
    <row r="2" spans="1:10">
      <c r="A2" s="41" t="s">
        <v>40</v>
      </c>
      <c r="B2" s="41"/>
      <c r="C2" s="41"/>
      <c r="D2" s="41"/>
      <c r="E2" s="41"/>
      <c r="F2" s="41"/>
    </row>
    <row r="3" spans="1:10">
      <c r="A3" s="41" t="s">
        <v>42</v>
      </c>
      <c r="B3" s="41"/>
      <c r="C3" s="41"/>
      <c r="D3" s="41"/>
      <c r="E3" s="41"/>
      <c r="F3" s="41"/>
    </row>
    <row r="4" spans="1:10">
      <c r="A4" s="41" t="s">
        <v>41</v>
      </c>
      <c r="B4" s="41"/>
      <c r="C4" s="41"/>
      <c r="D4" s="41"/>
      <c r="E4" s="41"/>
      <c r="F4" s="41"/>
    </row>
    <row r="6" spans="1:10">
      <c r="A6" s="3" t="s">
        <v>9</v>
      </c>
      <c r="B6" s="3" t="s">
        <v>5</v>
      </c>
      <c r="C6" s="3" t="s">
        <v>43</v>
      </c>
      <c r="D6" s="3" t="s">
        <v>45</v>
      </c>
      <c r="E6" s="3" t="s">
        <v>44</v>
      </c>
    </row>
    <row r="7" spans="1:10">
      <c r="A7" s="3" t="s">
        <v>17</v>
      </c>
      <c r="B7" s="3">
        <v>310</v>
      </c>
      <c r="C7" s="33">
        <v>90333</v>
      </c>
      <c r="D7" s="33">
        <v>90333</v>
      </c>
      <c r="E7" s="3">
        <v>0</v>
      </c>
    </row>
    <row r="12" spans="1:10">
      <c r="A12" s="37" t="s">
        <v>21</v>
      </c>
      <c r="B12" s="37"/>
      <c r="C12" s="37"/>
      <c r="D12" s="31" t="s">
        <v>22</v>
      </c>
    </row>
    <row r="13" spans="1:10">
      <c r="A13" s="30"/>
      <c r="B13" s="30"/>
      <c r="C13" s="30"/>
    </row>
    <row r="14" spans="1:10">
      <c r="A14" s="30"/>
      <c r="B14" s="30"/>
      <c r="C14" s="30"/>
    </row>
    <row r="15" spans="1:10">
      <c r="A15" s="37" t="s">
        <v>23</v>
      </c>
      <c r="B15" s="37"/>
      <c r="C15" s="37"/>
      <c r="D15" s="31" t="s">
        <v>24</v>
      </c>
    </row>
  </sheetData>
  <mergeCells count="6">
    <mergeCell ref="A15:C15"/>
    <mergeCell ref="A2:F2"/>
    <mergeCell ref="A3:F3"/>
    <mergeCell ref="A4:F4"/>
    <mergeCell ref="A1:F1"/>
    <mergeCell ref="A12:C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Внебюджет</vt:lpstr>
      <vt:lpstr>Целевая субсидия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2014-01-16T07:18:59Z</dcterms:modified>
</cp:coreProperties>
</file>